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lta.sm.ee/dhs/webdav/36e6ea1638f5a189e047781bd772ae0a632e161e/48611185714/cac2790a-f901-4021-b69b-7352fdb968b9/"/>
    </mc:Choice>
  </mc:AlternateContent>
  <xr:revisionPtr revIDLastSave="0" documentId="13_ncr:40000001_{16ED39AA-91FB-4C30-892A-9ED761422FFD}" xr6:coauthVersionLast="47" xr6:coauthVersionMax="47" xr10:uidLastSave="{00000000-0000-0000-0000-000000000000}"/>
  <bookViews>
    <workbookView xWindow="0" yWindow="720" windowWidth="19200" windowHeight="10080" xr2:uid="{DDD335D3-9C53-4114-8620-BE14AA533763}"/>
  </bookViews>
  <sheets>
    <sheet name="Leht1" sheetId="1" r:id="rId1"/>
    <sheet name="Leht2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1" l="1"/>
  <c r="I16" i="1"/>
  <c r="I17" i="1"/>
  <c r="I15" i="1"/>
  <c r="G18" i="1"/>
  <c r="G19" i="1" s="1"/>
  <c r="K28" i="1" s="1"/>
  <c r="H18" i="1"/>
  <c r="H19" i="1" s="1"/>
  <c r="M28" i="1" s="1"/>
  <c r="N30" i="1"/>
  <c r="N29" i="1"/>
  <c r="P30" i="1" l="1"/>
  <c r="P29" i="1"/>
  <c r="J30" i="1" l="1"/>
  <c r="J29" i="1"/>
  <c r="E18" i="1"/>
  <c r="F18" i="1"/>
  <c r="D18" i="1"/>
  <c r="D19" i="1" s="1"/>
  <c r="C18" i="1"/>
  <c r="O30" i="1"/>
  <c r="L30" i="1"/>
  <c r="H30" i="1"/>
  <c r="F30" i="1"/>
  <c r="D30" i="1"/>
  <c r="O29" i="1"/>
  <c r="L29" i="1"/>
  <c r="H29" i="1"/>
  <c r="F29" i="1"/>
  <c r="D29" i="1"/>
  <c r="I28" i="1" l="1"/>
  <c r="I30" i="1" s="1"/>
  <c r="E19" i="1"/>
  <c r="I18" i="1"/>
  <c r="I19" i="1" s="1"/>
  <c r="C20" i="1" s="1"/>
  <c r="E28" i="1"/>
  <c r="C19" i="1"/>
  <c r="C28" i="1" s="1"/>
  <c r="E30" i="1"/>
  <c r="I29" i="1" l="1"/>
  <c r="G28" i="1"/>
  <c r="E29" i="1"/>
  <c r="C21" i="1"/>
  <c r="C29" i="1"/>
  <c r="C30" i="1"/>
  <c r="K30" i="1"/>
  <c r="K29" i="1"/>
  <c r="M30" i="1"/>
  <c r="G30" i="1" l="1"/>
  <c r="G29" i="1"/>
  <c r="M29" i="1"/>
</calcChain>
</file>

<file path=xl/sharedStrings.xml><?xml version="1.0" encoding="utf-8"?>
<sst xmlns="http://schemas.openxmlformats.org/spreadsheetml/2006/main" count="55" uniqueCount="36">
  <si>
    <t>Lisa</t>
  </si>
  <si>
    <t>(muudetud sõnastuses)</t>
  </si>
  <si>
    <t>TAT eelarve kulukohtade kaupa</t>
  </si>
  <si>
    <t>TAT nimi:  Toidu- ja esmatarbekaubad enim puudust kannatavatele inimestele</t>
  </si>
  <si>
    <t>TAT elluviija: Sotsiaalministeerium</t>
  </si>
  <si>
    <t>Rea nr</t>
  </si>
  <si>
    <t>Kulukoht</t>
  </si>
  <si>
    <t>Aasta</t>
  </si>
  <si>
    <t>Kokku</t>
  </si>
  <si>
    <t xml:space="preserve">Abikõlblik kulu </t>
  </si>
  <si>
    <t>Abikõlblik kulu</t>
  </si>
  <si>
    <t>Toidu- ja esmase materiaalse abi andmise kulud</t>
  </si>
  <si>
    <t>2</t>
  </si>
  <si>
    <t>Annetatud toidu kogumise ja jagamise kulud</t>
  </si>
  <si>
    <t>3</t>
  </si>
  <si>
    <t>Sihtrühmale kaasnevate meetmete pakkumine: innovaatilised lahendused annetatud toiduabi kogumiseks ja jagamiseks</t>
  </si>
  <si>
    <t>4</t>
  </si>
  <si>
    <t>Ühtse määra kulu 7% (realt 1)</t>
  </si>
  <si>
    <t>5</t>
  </si>
  <si>
    <t>Kokku (rida 1 + rida 2 + rida 3 + rida 4)</t>
  </si>
  <si>
    <t>6</t>
  </si>
  <si>
    <t>Jaotamata eelarve</t>
  </si>
  <si>
    <t>7</t>
  </si>
  <si>
    <t>TAT finantsplaan</t>
  </si>
  <si>
    <t>Finantsallikate jaotus</t>
  </si>
  <si>
    <t>Summa</t>
  </si>
  <si>
    <t>Osakaal (%)</t>
  </si>
  <si>
    <t>Toetus kokku (rida 1.1 + rida 1.2)</t>
  </si>
  <si>
    <t>1.1</t>
  </si>
  <si>
    <t>sh ESF+ osalus (kuni 90%)</t>
  </si>
  <si>
    <t>1.2</t>
  </si>
  <si>
    <t>sh riiklik kaasfinantseering</t>
  </si>
  <si>
    <t>TAT abikõlblikkuse periood: 01.10.2022–31.12.2028</t>
  </si>
  <si>
    <t>2023–2028</t>
  </si>
  <si>
    <t>Eelarve kokku (2023–2028)</t>
  </si>
  <si>
    <t xml:space="preserve">Sotsiaalkaitseministri 27.04.2023 käskkirjaga nr 80 “Toidu- ja esmatarbekaubad enim puudust kannatavatele inimestele“ kinnitatud toetuse andmise tingimused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</si>
</sst>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k_r_-;\-* #,##0.00\ _k_r_-;_-* &quot;-&quot;??\ _k_r_-;_-@_-"/>
  </numFmts>
  <fonts count="7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b/>
      <sz val="10"/>
      <name val="Arial"/>
      <family val="2"/>
      <charset val="186"/>
    </font>
    <font>
      <sz val="11"/>
      <color rgb="FFFF0000"/>
      <name val="Calibri"/>
      <family val="2"/>
      <charset val="186"/>
      <scheme val="minor"/>
    </font>
    <font>
      <b/>
      <sz val="10"/>
      <color theme="1"/>
      <name val="Arial"/>
      <family val="2"/>
      <charset val="186"/>
    </font>
    <font>
      <sz val="10"/>
      <color theme="1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164" fontId="2" fillId="0" borderId="0" applyFont="0" applyFill="0" applyBorder="0" applyAlignment="0" applyProtection="0"/>
  </cellStyleXfs>
  <cellXfs count="71">
    <xf numFmtId="0" fontId="0" fillId="0" borderId="0" xfId="0"/>
    <xf numFmtId="0" fontId="3" fillId="0" borderId="1" xfId="1" applyFont="1" applyBorder="1" applyAlignment="1">
      <alignment horizontal="center" vertical="top" wrapText="1"/>
    </xf>
    <xf numFmtId="3" fontId="3" fillId="0" borderId="1" xfId="1" applyNumberFormat="1" applyFont="1" applyBorder="1" applyAlignment="1">
      <alignment horizontal="center" vertical="top" wrapText="1"/>
    </xf>
    <xf numFmtId="0" fontId="1" fillId="0" borderId="0" xfId="0" applyFont="1"/>
    <xf numFmtId="49" fontId="3" fillId="0" borderId="0" xfId="1" applyNumberFormat="1" applyFont="1" applyAlignment="1">
      <alignment horizontal="left" vertical="top"/>
    </xf>
    <xf numFmtId="0" fontId="3" fillId="0" borderId="0" xfId="1" applyFont="1" applyAlignment="1">
      <alignment wrapText="1"/>
    </xf>
    <xf numFmtId="3" fontId="2" fillId="2" borderId="0" xfId="1" applyNumberFormat="1" applyFill="1" applyAlignment="1">
      <alignment horizontal="right"/>
    </xf>
    <xf numFmtId="3" fontId="2" fillId="0" borderId="0" xfId="1" applyNumberFormat="1" applyAlignment="1">
      <alignment horizontal="right"/>
    </xf>
    <xf numFmtId="0" fontId="2" fillId="0" borderId="0" xfId="1" applyAlignment="1">
      <alignment horizontal="left"/>
    </xf>
    <xf numFmtId="0" fontId="2" fillId="0" borderId="0" xfId="1" applyAlignment="1">
      <alignment wrapText="1"/>
    </xf>
    <xf numFmtId="0" fontId="2" fillId="0" borderId="3" xfId="1" applyBorder="1" applyAlignment="1">
      <alignment horizontal="left" vertical="top"/>
    </xf>
    <xf numFmtId="0" fontId="3" fillId="0" borderId="4" xfId="1" applyFont="1" applyBorder="1" applyAlignment="1">
      <alignment horizontal="center" vertical="top" wrapText="1"/>
    </xf>
    <xf numFmtId="3" fontId="3" fillId="0" borderId="6" xfId="2" applyNumberFormat="1" applyFont="1" applyBorder="1" applyAlignment="1">
      <alignment horizontal="center" vertical="top"/>
    </xf>
    <xf numFmtId="0" fontId="3" fillId="0" borderId="9" xfId="1" applyFont="1" applyBorder="1" applyAlignment="1">
      <alignment horizontal="center" vertical="top" wrapText="1"/>
    </xf>
    <xf numFmtId="3" fontId="3" fillId="0" borderId="2" xfId="1" applyNumberFormat="1" applyFont="1" applyBorder="1" applyAlignment="1">
      <alignment horizontal="center" vertical="top" wrapText="1"/>
    </xf>
    <xf numFmtId="3" fontId="3" fillId="0" borderId="10" xfId="1" applyNumberFormat="1" applyFont="1" applyBorder="1" applyAlignment="1">
      <alignment horizontal="center" vertical="top" wrapText="1"/>
    </xf>
    <xf numFmtId="0" fontId="3" fillId="0" borderId="9" xfId="1" applyFont="1" applyBorder="1" applyAlignment="1">
      <alignment horizontal="left" vertical="top"/>
    </xf>
    <xf numFmtId="49" fontId="2" fillId="0" borderId="9" xfId="1" applyNumberFormat="1" applyBorder="1" applyAlignment="1">
      <alignment horizontal="left" vertical="top"/>
    </xf>
    <xf numFmtId="0" fontId="3" fillId="2" borderId="1" xfId="1" applyFont="1" applyFill="1" applyBorder="1" applyAlignment="1">
      <alignment vertical="top" wrapText="1"/>
    </xf>
    <xf numFmtId="49" fontId="3" fillId="0" borderId="1" xfId="1" applyNumberFormat="1" applyFont="1" applyBorder="1" applyAlignment="1">
      <alignment horizontal="center" vertical="top" wrapText="1"/>
    </xf>
    <xf numFmtId="0" fontId="3" fillId="0" borderId="0" xfId="1" applyFont="1" applyAlignment="1">
      <alignment horizontal="left"/>
    </xf>
    <xf numFmtId="0" fontId="2" fillId="2" borderId="0" xfId="1" applyFill="1" applyAlignment="1">
      <alignment wrapText="1"/>
    </xf>
    <xf numFmtId="49" fontId="3" fillId="0" borderId="0" xfId="1" applyNumberFormat="1" applyFont="1" applyAlignment="1">
      <alignment horizontal="center" vertical="top" wrapText="1"/>
    </xf>
    <xf numFmtId="0" fontId="3" fillId="0" borderId="0" xfId="1" applyFont="1" applyAlignment="1">
      <alignment horizontal="center" vertical="top" wrapText="1"/>
    </xf>
    <xf numFmtId="0" fontId="4" fillId="2" borderId="0" xfId="0" applyFont="1" applyFill="1"/>
    <xf numFmtId="0" fontId="2" fillId="2" borderId="1" xfId="1" applyFill="1" applyBorder="1" applyAlignment="1">
      <alignment vertical="top" wrapText="1" shrinkToFit="1"/>
    </xf>
    <xf numFmtId="0" fontId="3" fillId="0" borderId="1" xfId="1" applyFont="1" applyBorder="1" applyAlignment="1">
      <alignment horizontal="center" vertical="center"/>
    </xf>
    <xf numFmtId="49" fontId="2" fillId="0" borderId="11" xfId="1" applyNumberFormat="1" applyBorder="1" applyAlignment="1">
      <alignment horizontal="left" vertical="top"/>
    </xf>
    <xf numFmtId="0" fontId="2" fillId="2" borderId="12" xfId="0" applyFont="1" applyFill="1" applyBorder="1" applyAlignment="1">
      <alignment horizontal="left" vertical="top" wrapText="1"/>
    </xf>
    <xf numFmtId="0" fontId="2" fillId="0" borderId="1" xfId="1" applyBorder="1" applyAlignment="1">
      <alignment horizontal="center" vertical="top"/>
    </xf>
    <xf numFmtId="49" fontId="3" fillId="0" borderId="1" xfId="1" applyNumberFormat="1" applyFont="1" applyBorder="1" applyAlignment="1">
      <alignment vertical="center"/>
    </xf>
    <xf numFmtId="3" fontId="2" fillId="0" borderId="0" xfId="1" applyNumberFormat="1" applyAlignment="1">
      <alignment vertical="center"/>
    </xf>
    <xf numFmtId="3" fontId="3" fillId="0" borderId="0" xfId="1" applyNumberFormat="1" applyFont="1" applyAlignment="1">
      <alignment horizontal="center" vertical="top" wrapText="1"/>
    </xf>
    <xf numFmtId="3" fontId="3" fillId="0" borderId="0" xfId="1" applyNumberFormat="1" applyFont="1" applyAlignment="1">
      <alignment vertical="center"/>
    </xf>
    <xf numFmtId="3" fontId="3" fillId="0" borderId="0" xfId="1" applyNumberFormat="1" applyFont="1" applyAlignment="1">
      <alignment vertical="top"/>
    </xf>
    <xf numFmtId="0" fontId="2" fillId="0" borderId="1" xfId="0" applyFont="1" applyBorder="1" applyAlignment="1">
      <alignment vertical="center" wrapText="1"/>
    </xf>
    <xf numFmtId="0" fontId="3" fillId="0" borderId="1" xfId="1" applyFont="1" applyBorder="1" applyAlignment="1">
      <alignment vertical="center" wrapText="1"/>
    </xf>
    <xf numFmtId="0" fontId="5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4" fontId="3" fillId="0" borderId="1" xfId="1" applyNumberFormat="1" applyFont="1" applyBorder="1" applyAlignment="1">
      <alignment vertical="center"/>
    </xf>
    <xf numFmtId="4" fontId="3" fillId="2" borderId="1" xfId="1" applyNumberFormat="1" applyFont="1" applyFill="1" applyBorder="1" applyAlignment="1">
      <alignment vertical="top"/>
    </xf>
    <xf numFmtId="4" fontId="2" fillId="2" borderId="1" xfId="1" applyNumberFormat="1" applyFill="1" applyBorder="1" applyAlignment="1">
      <alignment vertical="top"/>
    </xf>
    <xf numFmtId="4" fontId="2" fillId="2" borderId="12" xfId="1" applyNumberFormat="1" applyFill="1" applyBorder="1" applyAlignment="1">
      <alignment vertical="top"/>
    </xf>
    <xf numFmtId="4" fontId="3" fillId="0" borderId="1" xfId="1" applyNumberFormat="1" applyFont="1" applyBorder="1" applyAlignment="1">
      <alignment vertical="top"/>
    </xf>
    <xf numFmtId="0" fontId="2" fillId="0" borderId="0" xfId="0" applyFont="1" applyAlignment="1">
      <alignment horizontal="right" vertical="center" wrapText="1"/>
    </xf>
    <xf numFmtId="0" fontId="2" fillId="0" borderId="0" xfId="1" applyAlignment="1">
      <alignment vertical="top" wrapText="1"/>
    </xf>
    <xf numFmtId="4" fontId="3" fillId="0" borderId="1" xfId="1" applyNumberFormat="1" applyFont="1" applyBorder="1" applyAlignment="1">
      <alignment vertical="center" wrapText="1"/>
    </xf>
    <xf numFmtId="0" fontId="3" fillId="0" borderId="1" xfId="1" applyFont="1" applyBorder="1" applyAlignment="1">
      <alignment horizontal="left" vertical="center"/>
    </xf>
    <xf numFmtId="9" fontId="3" fillId="0" borderId="1" xfId="1" applyNumberFormat="1" applyFont="1" applyBorder="1" applyAlignment="1">
      <alignment vertical="top"/>
    </xf>
    <xf numFmtId="9" fontId="2" fillId="2" borderId="1" xfId="1" applyNumberFormat="1" applyFill="1" applyBorder="1" applyAlignment="1">
      <alignment vertical="top"/>
    </xf>
    <xf numFmtId="9" fontId="2" fillId="2" borderId="12" xfId="1" applyNumberFormat="1" applyFill="1" applyBorder="1" applyAlignment="1">
      <alignment vertical="top"/>
    </xf>
    <xf numFmtId="9" fontId="3" fillId="0" borderId="10" xfId="1" applyNumberFormat="1" applyFont="1" applyBorder="1" applyAlignment="1">
      <alignment vertical="top"/>
    </xf>
    <xf numFmtId="9" fontId="2" fillId="0" borderId="10" xfId="1" applyNumberFormat="1" applyBorder="1" applyAlignment="1">
      <alignment vertical="top"/>
    </xf>
    <xf numFmtId="9" fontId="2" fillId="0" borderId="13" xfId="1" applyNumberFormat="1" applyBorder="1" applyAlignment="1">
      <alignment vertical="top"/>
    </xf>
    <xf numFmtId="3" fontId="3" fillId="0" borderId="1" xfId="2" applyNumberFormat="1" applyFont="1" applyBorder="1" applyAlignment="1">
      <alignment horizontal="center"/>
    </xf>
    <xf numFmtId="4" fontId="0" fillId="0" borderId="0" xfId="0" applyNumberFormat="1"/>
    <xf numFmtId="3" fontId="2" fillId="0" borderId="1" xfId="1" applyNumberFormat="1" applyBorder="1" applyAlignment="1">
      <alignment horizontal="center" vertical="top" wrapText="1"/>
    </xf>
    <xf numFmtId="4" fontId="2" fillId="0" borderId="1" xfId="1" applyNumberFormat="1" applyBorder="1" applyAlignment="1">
      <alignment vertical="center" wrapText="1"/>
    </xf>
    <xf numFmtId="4" fontId="2" fillId="0" borderId="1" xfId="1" applyNumberFormat="1" applyBorder="1" applyAlignment="1">
      <alignment vertical="center"/>
    </xf>
    <xf numFmtId="0" fontId="3" fillId="0" borderId="1" xfId="1" applyFont="1" applyBorder="1" applyAlignment="1">
      <alignment vertical="top" wrapText="1"/>
    </xf>
    <xf numFmtId="0" fontId="2" fillId="0" borderId="0" xfId="0" applyFont="1" applyAlignment="1">
      <alignment horizontal="right" wrapText="1"/>
    </xf>
    <xf numFmtId="0" fontId="5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3" fontId="3" fillId="0" borderId="5" xfId="2" applyNumberFormat="1" applyFont="1" applyBorder="1" applyAlignment="1">
      <alignment horizontal="center" vertical="top" wrapText="1"/>
    </xf>
    <xf numFmtId="3" fontId="3" fillId="0" borderId="8" xfId="2" applyNumberFormat="1" applyFont="1" applyBorder="1" applyAlignment="1">
      <alignment horizontal="center" vertical="top" wrapText="1"/>
    </xf>
    <xf numFmtId="3" fontId="3" fillId="0" borderId="5" xfId="2" applyNumberFormat="1" applyFont="1" applyBorder="1" applyAlignment="1">
      <alignment horizontal="center" vertical="top"/>
    </xf>
    <xf numFmtId="3" fontId="3" fillId="0" borderId="7" xfId="2" applyNumberFormat="1" applyFont="1" applyBorder="1" applyAlignment="1">
      <alignment horizontal="center" vertical="top"/>
    </xf>
    <xf numFmtId="0" fontId="3" fillId="0" borderId="1" xfId="1" applyFont="1" applyBorder="1" applyAlignment="1">
      <alignment horizontal="center" vertical="center"/>
    </xf>
    <xf numFmtId="3" fontId="3" fillId="0" borderId="1" xfId="1" applyNumberFormat="1" applyFont="1" applyBorder="1" applyAlignment="1">
      <alignment horizontal="center" vertical="top"/>
    </xf>
    <xf numFmtId="4" fontId="3" fillId="0" borderId="1" xfId="0" applyNumberFormat="1" applyFont="1" applyBorder="1" applyAlignment="1">
      <alignment horizontal="center"/>
    </xf>
    <xf numFmtId="4" fontId="3" fillId="0" borderId="1" xfId="1" applyNumberFormat="1" applyFont="1" applyBorder="1" applyAlignment="1">
      <alignment horizontal="center" vertical="top"/>
    </xf>
  </cellXfs>
  <cellStyles count="3">
    <cellStyle name="Koma 2" xfId="2" xr:uid="{21912E82-4C4E-4CB1-97EE-9A4501314179}"/>
    <cellStyle name="Normaallaad" xfId="0" builtinId="0"/>
    <cellStyle name="Normaallaad 2" xfId="1" xr:uid="{6E526C43-207D-4421-8DE2-0EDB2BC2BD5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’i kujundus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8717BB-C9AD-4FB7-A934-EBCB7D02E23F}">
  <dimension ref="A1:Q39"/>
  <sheetViews>
    <sheetView tabSelected="1" zoomScaleNormal="100" workbookViewId="0">
      <selection activeCell="G6" sqref="G6"/>
    </sheetView>
  </sheetViews>
  <sheetFormatPr defaultRowHeight="15" customHeight="1" x14ac:dyDescent="0.35"/>
  <cols>
    <col min="1" max="1" width="4.36328125" customWidth="1"/>
    <col min="2" max="2" width="31.1796875" customWidth="1"/>
    <col min="3" max="3" width="11.36328125" customWidth="1"/>
    <col min="4" max="4" width="14.26953125" customWidth="1"/>
    <col min="5" max="6" width="12" bestFit="1" customWidth="1"/>
    <col min="7" max="7" width="12.7265625" style="3" bestFit="1" customWidth="1"/>
    <col min="8" max="8" width="13.54296875" customWidth="1"/>
    <col min="9" max="9" width="15.1796875" customWidth="1"/>
    <col min="10" max="10" width="12.81640625" customWidth="1"/>
    <col min="11" max="11" width="13" bestFit="1" customWidth="1"/>
    <col min="12" max="12" width="9.1796875" bestFit="1" customWidth="1"/>
    <col min="13" max="13" width="14.81640625" customWidth="1"/>
    <col min="14" max="14" width="13.54296875" customWidth="1"/>
    <col min="15" max="15" width="14.81640625" customWidth="1"/>
    <col min="16" max="16" width="13" customWidth="1"/>
    <col min="17" max="17" width="12.7265625" customWidth="1"/>
    <col min="18" max="18" width="13" customWidth="1"/>
    <col min="19" max="19" width="20.7265625" customWidth="1"/>
    <col min="20" max="20" width="13.36328125" customWidth="1"/>
    <col min="21" max="21" width="13.54296875" customWidth="1"/>
    <col min="22" max="22" width="13.36328125" customWidth="1"/>
    <col min="23" max="23" width="13.7265625" customWidth="1"/>
    <col min="25" max="25" width="11.7265625" customWidth="1"/>
  </cols>
  <sheetData>
    <row r="1" spans="1:14" ht="25.5" customHeight="1" x14ac:dyDescent="0.35">
      <c r="C1" s="60" t="s">
        <v>35</v>
      </c>
      <c r="D1" s="60"/>
      <c r="E1" s="60"/>
      <c r="F1" s="60"/>
      <c r="G1" s="60"/>
      <c r="H1" s="60"/>
      <c r="I1" s="60"/>
      <c r="J1" s="44"/>
      <c r="N1" s="3"/>
    </row>
    <row r="2" spans="1:14" ht="14.15" customHeight="1" x14ac:dyDescent="0.35">
      <c r="C2" s="60"/>
      <c r="D2" s="60"/>
      <c r="E2" s="60"/>
      <c r="F2" s="60"/>
      <c r="G2" s="60"/>
      <c r="H2" s="60"/>
      <c r="I2" s="60"/>
      <c r="J2" s="44"/>
      <c r="N2" s="3"/>
    </row>
    <row r="3" spans="1:14" ht="15" customHeight="1" x14ac:dyDescent="0.35">
      <c r="H3" s="61" t="s">
        <v>0</v>
      </c>
      <c r="I3" s="61"/>
      <c r="J3" s="37"/>
      <c r="N3" s="3"/>
    </row>
    <row r="4" spans="1:14" ht="15" customHeight="1" x14ac:dyDescent="0.35">
      <c r="G4" s="62" t="s">
        <v>1</v>
      </c>
      <c r="H4" s="62"/>
      <c r="I4" s="62"/>
      <c r="J4" s="38"/>
      <c r="N4" s="3"/>
    </row>
    <row r="5" spans="1:14" ht="14.5" customHeight="1" x14ac:dyDescent="0.35">
      <c r="G5" s="62"/>
      <c r="H5" s="62"/>
      <c r="I5" s="38"/>
      <c r="J5" s="38"/>
      <c r="N5" s="3"/>
    </row>
    <row r="6" spans="1:14" ht="14.5" x14ac:dyDescent="0.35">
      <c r="A6" s="20" t="s">
        <v>2</v>
      </c>
      <c r="B6" s="9"/>
      <c r="N6" s="3"/>
    </row>
    <row r="7" spans="1:14" ht="14.5" x14ac:dyDescent="0.35">
      <c r="A7" s="8" t="s">
        <v>32</v>
      </c>
      <c r="B7" s="21"/>
      <c r="N7" s="3"/>
    </row>
    <row r="8" spans="1:14" ht="14.5" customHeight="1" x14ac:dyDescent="0.35">
      <c r="A8" s="8" t="s">
        <v>3</v>
      </c>
      <c r="B8" s="45"/>
      <c r="C8" s="45"/>
      <c r="D8" s="45"/>
      <c r="E8" s="45"/>
      <c r="F8" s="45"/>
      <c r="G8" s="45"/>
      <c r="H8" s="45"/>
      <c r="I8" s="45"/>
      <c r="J8" s="45"/>
      <c r="K8" s="45"/>
      <c r="L8" s="45"/>
    </row>
    <row r="9" spans="1:14" ht="14.5" x14ac:dyDescent="0.35">
      <c r="A9" s="8" t="s">
        <v>4</v>
      </c>
      <c r="B9" s="9"/>
    </row>
    <row r="10" spans="1:14" ht="14.5" x14ac:dyDescent="0.35">
      <c r="A10" s="8"/>
      <c r="B10" s="9"/>
    </row>
    <row r="11" spans="1:14" ht="26" x14ac:dyDescent="0.35">
      <c r="A11" s="19" t="s">
        <v>5</v>
      </c>
      <c r="B11" s="1" t="s">
        <v>6</v>
      </c>
      <c r="C11" s="68" t="s">
        <v>7</v>
      </c>
      <c r="D11" s="68"/>
      <c r="E11" s="68"/>
      <c r="F11" s="68"/>
      <c r="G11" s="68"/>
      <c r="H11" s="68"/>
      <c r="I11" s="67" t="s">
        <v>8</v>
      </c>
      <c r="J11" s="22"/>
      <c r="K11" s="23"/>
    </row>
    <row r="12" spans="1:14" ht="14.5" x14ac:dyDescent="0.35">
      <c r="A12" s="19"/>
      <c r="B12" s="1"/>
      <c r="C12" s="54">
        <v>2023</v>
      </c>
      <c r="D12" s="54">
        <v>2024</v>
      </c>
      <c r="E12" s="54">
        <v>2025</v>
      </c>
      <c r="F12" s="54">
        <v>2026</v>
      </c>
      <c r="G12" s="54">
        <v>2027</v>
      </c>
      <c r="H12" s="54">
        <v>2028</v>
      </c>
      <c r="I12" s="67"/>
      <c r="J12" s="22"/>
      <c r="K12" s="23"/>
    </row>
    <row r="13" spans="1:14" ht="26" x14ac:dyDescent="0.35">
      <c r="A13" s="19"/>
      <c r="B13" s="1"/>
      <c r="C13" s="2" t="s">
        <v>9</v>
      </c>
      <c r="D13" s="2" t="s">
        <v>9</v>
      </c>
      <c r="E13" s="2" t="s">
        <v>9</v>
      </c>
      <c r="F13" s="2" t="s">
        <v>10</v>
      </c>
      <c r="G13" s="2" t="s">
        <v>10</v>
      </c>
      <c r="H13" s="2" t="s">
        <v>10</v>
      </c>
      <c r="I13" s="26" t="s">
        <v>33</v>
      </c>
    </row>
    <row r="14" spans="1:14" ht="14.5" x14ac:dyDescent="0.35">
      <c r="A14" s="29">
        <v>1</v>
      </c>
      <c r="B14" s="29">
        <v>2</v>
      </c>
      <c r="C14" s="56">
        <v>3</v>
      </c>
      <c r="D14" s="56">
        <v>4</v>
      </c>
      <c r="E14" s="56">
        <v>5</v>
      </c>
      <c r="F14" s="56">
        <v>6</v>
      </c>
      <c r="G14" s="56">
        <v>7</v>
      </c>
      <c r="H14" s="56">
        <v>8</v>
      </c>
      <c r="I14" s="56">
        <v>9</v>
      </c>
      <c r="J14" s="31"/>
    </row>
    <row r="15" spans="1:14" ht="34.5" customHeight="1" x14ac:dyDescent="0.35">
      <c r="A15" s="47">
        <v>1</v>
      </c>
      <c r="B15" s="35" t="s">
        <v>11</v>
      </c>
      <c r="C15" s="57">
        <v>0</v>
      </c>
      <c r="D15" s="57">
        <v>2127133.12</v>
      </c>
      <c r="E15" s="57">
        <v>1238834.8</v>
      </c>
      <c r="F15" s="57">
        <v>3171615.2</v>
      </c>
      <c r="G15" s="57">
        <v>3441292</v>
      </c>
      <c r="H15" s="57">
        <v>1747134.23</v>
      </c>
      <c r="I15" s="46">
        <f>SUM(C15:H15)</f>
        <v>11726009.350000001</v>
      </c>
      <c r="J15" s="32"/>
      <c r="K15" s="32"/>
    </row>
    <row r="16" spans="1:14" ht="41.5" customHeight="1" x14ac:dyDescent="0.35">
      <c r="A16" s="30" t="s">
        <v>12</v>
      </c>
      <c r="B16" s="35" t="s">
        <v>13</v>
      </c>
      <c r="C16" s="58">
        <v>0</v>
      </c>
      <c r="D16" s="58">
        <v>0</v>
      </c>
      <c r="E16" s="58">
        <v>547068.76</v>
      </c>
      <c r="F16" s="58">
        <v>1088528</v>
      </c>
      <c r="G16" s="58">
        <v>1182403</v>
      </c>
      <c r="H16" s="58">
        <v>1182000.24</v>
      </c>
      <c r="I16" s="46">
        <f t="shared" ref="I16:I17" si="0">SUM(C16:H16)</f>
        <v>4000000</v>
      </c>
      <c r="J16" s="31"/>
      <c r="K16" s="33"/>
    </row>
    <row r="17" spans="1:17" ht="57.65" customHeight="1" x14ac:dyDescent="0.35">
      <c r="A17" s="30" t="s">
        <v>14</v>
      </c>
      <c r="B17" s="35" t="s">
        <v>15</v>
      </c>
      <c r="C17" s="58">
        <v>0</v>
      </c>
      <c r="D17" s="58">
        <v>9150</v>
      </c>
      <c r="E17" s="58">
        <v>0</v>
      </c>
      <c r="F17" s="58">
        <v>60313</v>
      </c>
      <c r="G17" s="58">
        <v>350000</v>
      </c>
      <c r="H17" s="58">
        <v>380537</v>
      </c>
      <c r="I17" s="46">
        <f t="shared" si="0"/>
        <v>800000</v>
      </c>
      <c r="J17" s="31"/>
      <c r="K17" s="33"/>
    </row>
    <row r="18" spans="1:17" ht="14.5" x14ac:dyDescent="0.35">
      <c r="A18" s="30" t="s">
        <v>16</v>
      </c>
      <c r="B18" s="36" t="s">
        <v>17</v>
      </c>
      <c r="C18" s="39">
        <f>C15*7/100</f>
        <v>0</v>
      </c>
      <c r="D18" s="39">
        <f>D15*7/100</f>
        <v>148899.31839999999</v>
      </c>
      <c r="E18" s="39">
        <f t="shared" ref="E18:F18" si="1">E15*7/100</f>
        <v>86718.436000000002</v>
      </c>
      <c r="F18" s="39">
        <f t="shared" si="1"/>
        <v>222013.06400000001</v>
      </c>
      <c r="G18" s="39">
        <f t="shared" ref="G18:H18" si="2">G15*7/100</f>
        <v>240890.44</v>
      </c>
      <c r="H18" s="39">
        <f t="shared" si="2"/>
        <v>122299.3961</v>
      </c>
      <c r="I18" s="39">
        <f>SUM(C18:H18)</f>
        <v>820820.65449999995</v>
      </c>
      <c r="J18" s="33"/>
      <c r="K18" s="33"/>
    </row>
    <row r="19" spans="1:17" ht="33" customHeight="1" x14ac:dyDescent="0.35">
      <c r="A19" s="30" t="s">
        <v>18</v>
      </c>
      <c r="B19" s="36" t="s">
        <v>19</v>
      </c>
      <c r="C19" s="39">
        <f>SUM(C15:C18)</f>
        <v>0</v>
      </c>
      <c r="D19" s="39">
        <f>SUM(D15:D18)</f>
        <v>2285182.4384000003</v>
      </c>
      <c r="E19" s="39">
        <f>SUM(E15:E18)</f>
        <v>1872621.996</v>
      </c>
      <c r="F19" s="39">
        <f>SUM(F15:F18)</f>
        <v>4542469.2640000004</v>
      </c>
      <c r="G19" s="39">
        <f t="shared" ref="G19:H19" si="3">SUM(G15:G18)</f>
        <v>5214585.4400000004</v>
      </c>
      <c r="H19" s="39">
        <f t="shared" si="3"/>
        <v>3431970.8660999998</v>
      </c>
      <c r="I19" s="39">
        <f>SUM(I15:I18)</f>
        <v>17346830.004500002</v>
      </c>
      <c r="J19" s="33"/>
      <c r="K19" s="33"/>
    </row>
    <row r="20" spans="1:17" ht="14.5" x14ac:dyDescent="0.35">
      <c r="A20" s="30" t="s">
        <v>20</v>
      </c>
      <c r="B20" s="36" t="s">
        <v>21</v>
      </c>
      <c r="C20" s="69">
        <f>O28-I19</f>
        <v>-4.5000016689300537E-3</v>
      </c>
      <c r="D20" s="69"/>
      <c r="E20" s="69"/>
      <c r="F20" s="69"/>
      <c r="G20" s="69"/>
      <c r="H20" s="69"/>
      <c r="I20" s="69"/>
      <c r="J20" s="33"/>
      <c r="K20" s="33"/>
    </row>
    <row r="21" spans="1:17" ht="14.5" x14ac:dyDescent="0.35">
      <c r="A21" s="30" t="s">
        <v>22</v>
      </c>
      <c r="B21" s="59" t="s">
        <v>34</v>
      </c>
      <c r="C21" s="70">
        <f>I19+C20</f>
        <v>17346830</v>
      </c>
      <c r="D21" s="70"/>
      <c r="E21" s="70"/>
      <c r="F21" s="70"/>
      <c r="G21" s="70"/>
      <c r="H21" s="70"/>
      <c r="I21" s="70"/>
      <c r="K21" s="34"/>
    </row>
    <row r="24" spans="1:17" ht="14.5" x14ac:dyDescent="0.35">
      <c r="A24" s="4" t="s">
        <v>23</v>
      </c>
      <c r="B24" s="5"/>
      <c r="C24" s="6"/>
      <c r="D24" s="6"/>
      <c r="E24" s="6"/>
      <c r="F24" s="6"/>
      <c r="G24" s="6"/>
      <c r="H24" s="6"/>
      <c r="I24" s="6"/>
      <c r="J24" s="6"/>
      <c r="K24" s="6"/>
      <c r="L24" s="7"/>
      <c r="M24" s="7"/>
      <c r="N24" s="7"/>
    </row>
    <row r="25" spans="1:17" thickBot="1" x14ac:dyDescent="0.4">
      <c r="A25" s="8"/>
      <c r="B25" s="9"/>
      <c r="C25" s="7"/>
      <c r="D25" s="7"/>
      <c r="E25" s="7"/>
      <c r="F25" s="7"/>
      <c r="G25" s="7"/>
      <c r="H25" s="7"/>
      <c r="I25" s="7"/>
      <c r="J25" s="7"/>
      <c r="K25" s="7"/>
      <c r="L25" s="7"/>
      <c r="M25" s="24"/>
    </row>
    <row r="26" spans="1:17" ht="14.5" x14ac:dyDescent="0.35">
      <c r="A26" s="10"/>
      <c r="B26" s="11" t="s">
        <v>7</v>
      </c>
      <c r="C26" s="65">
        <v>2023</v>
      </c>
      <c r="D26" s="66"/>
      <c r="E26" s="12">
        <v>2024</v>
      </c>
      <c r="F26" s="12"/>
      <c r="G26" s="65">
        <v>2025</v>
      </c>
      <c r="H26" s="66"/>
      <c r="I26" s="65">
        <v>2026</v>
      </c>
      <c r="J26" s="66"/>
      <c r="K26" s="65">
        <v>2027</v>
      </c>
      <c r="L26" s="66"/>
      <c r="M26" s="65">
        <v>2028</v>
      </c>
      <c r="N26" s="66"/>
      <c r="O26" s="63" t="s">
        <v>8</v>
      </c>
      <c r="P26" s="64"/>
    </row>
    <row r="27" spans="1:17" ht="26" x14ac:dyDescent="0.35">
      <c r="A27" s="13" t="s">
        <v>5</v>
      </c>
      <c r="B27" s="1" t="s">
        <v>24</v>
      </c>
      <c r="C27" s="2" t="s">
        <v>25</v>
      </c>
      <c r="D27" s="2" t="s">
        <v>26</v>
      </c>
      <c r="E27" s="2" t="s">
        <v>25</v>
      </c>
      <c r="F27" s="14" t="s">
        <v>26</v>
      </c>
      <c r="G27" s="2" t="s">
        <v>25</v>
      </c>
      <c r="H27" s="14" t="s">
        <v>26</v>
      </c>
      <c r="I27" s="2" t="s">
        <v>25</v>
      </c>
      <c r="J27" s="14" t="s">
        <v>26</v>
      </c>
      <c r="K27" s="2" t="s">
        <v>25</v>
      </c>
      <c r="L27" s="14" t="s">
        <v>26</v>
      </c>
      <c r="M27" s="2" t="s">
        <v>25</v>
      </c>
      <c r="N27" s="14" t="s">
        <v>26</v>
      </c>
      <c r="O27" s="2" t="s">
        <v>25</v>
      </c>
      <c r="P27" s="15" t="s">
        <v>26</v>
      </c>
    </row>
    <row r="28" spans="1:17" ht="14.5" x14ac:dyDescent="0.35">
      <c r="A28" s="16">
        <v>1</v>
      </c>
      <c r="B28" s="18" t="s">
        <v>27</v>
      </c>
      <c r="C28" s="40">
        <f>C19</f>
        <v>0</v>
      </c>
      <c r="D28" s="48">
        <v>1</v>
      </c>
      <c r="E28" s="40">
        <f>D19</f>
        <v>2285182.4384000003</v>
      </c>
      <c r="F28" s="48">
        <v>1</v>
      </c>
      <c r="G28" s="40">
        <f>E19</f>
        <v>1872621.996</v>
      </c>
      <c r="H28" s="48">
        <v>1</v>
      </c>
      <c r="I28" s="40">
        <f>F19</f>
        <v>4542469.2640000004</v>
      </c>
      <c r="J28" s="48">
        <v>1</v>
      </c>
      <c r="K28" s="40">
        <f>G19</f>
        <v>5214585.4400000004</v>
      </c>
      <c r="L28" s="48">
        <v>1</v>
      </c>
      <c r="M28" s="40">
        <f>H19</f>
        <v>3431970.8660999998</v>
      </c>
      <c r="N28" s="48">
        <v>1</v>
      </c>
      <c r="O28" s="43">
        <v>17346830</v>
      </c>
      <c r="P28" s="51">
        <v>1</v>
      </c>
      <c r="Q28" s="55"/>
    </row>
    <row r="29" spans="1:17" ht="14.5" x14ac:dyDescent="0.35">
      <c r="A29" s="17" t="s">
        <v>28</v>
      </c>
      <c r="B29" s="25" t="s">
        <v>29</v>
      </c>
      <c r="C29" s="41">
        <f t="shared" ref="C29:O29" si="4">C28*0.9</f>
        <v>0</v>
      </c>
      <c r="D29" s="49">
        <f t="shared" si="4"/>
        <v>0.9</v>
      </c>
      <c r="E29" s="41">
        <f t="shared" si="4"/>
        <v>2056664.1945600004</v>
      </c>
      <c r="F29" s="49">
        <f t="shared" si="4"/>
        <v>0.9</v>
      </c>
      <c r="G29" s="41">
        <f>G28*0.9</f>
        <v>1685359.7964000001</v>
      </c>
      <c r="H29" s="49">
        <f>H28*0.9</f>
        <v>0.9</v>
      </c>
      <c r="I29" s="41">
        <f>I28*0.9</f>
        <v>4088222.3376000007</v>
      </c>
      <c r="J29" s="49">
        <f>J28*0.9</f>
        <v>0.9</v>
      </c>
      <c r="K29" s="41">
        <f t="shared" si="4"/>
        <v>4693126.8960000006</v>
      </c>
      <c r="L29" s="49">
        <f t="shared" si="4"/>
        <v>0.9</v>
      </c>
      <c r="M29" s="41">
        <f t="shared" ref="M29:N29" si="5">M28*0.9</f>
        <v>3088773.7794899996</v>
      </c>
      <c r="N29" s="49">
        <f t="shared" si="5"/>
        <v>0.9</v>
      </c>
      <c r="O29" s="41">
        <f t="shared" si="4"/>
        <v>15612147</v>
      </c>
      <c r="P29" s="52">
        <f>P28*0.9</f>
        <v>0.9</v>
      </c>
    </row>
    <row r="30" spans="1:17" ht="14.5" x14ac:dyDescent="0.35">
      <c r="A30" s="27" t="s">
        <v>30</v>
      </c>
      <c r="B30" s="28" t="s">
        <v>31</v>
      </c>
      <c r="C30" s="42">
        <f t="shared" ref="C30:O30" si="6">C28*0.1</f>
        <v>0</v>
      </c>
      <c r="D30" s="50">
        <f t="shared" si="6"/>
        <v>0.1</v>
      </c>
      <c r="E30" s="42">
        <f t="shared" si="6"/>
        <v>228518.24384000004</v>
      </c>
      <c r="F30" s="50">
        <f t="shared" si="6"/>
        <v>0.1</v>
      </c>
      <c r="G30" s="42">
        <f>G28*0.1</f>
        <v>187262.19960000002</v>
      </c>
      <c r="H30" s="50">
        <f>H28*0.1</f>
        <v>0.1</v>
      </c>
      <c r="I30" s="42">
        <f>I28*0.1</f>
        <v>454246.92640000005</v>
      </c>
      <c r="J30" s="50">
        <f>J28*0.1</f>
        <v>0.1</v>
      </c>
      <c r="K30" s="42">
        <f t="shared" si="6"/>
        <v>521458.54400000005</v>
      </c>
      <c r="L30" s="50">
        <f t="shared" si="6"/>
        <v>0.1</v>
      </c>
      <c r="M30" s="42">
        <f t="shared" ref="M30:N30" si="7">M28*0.1</f>
        <v>343197.08661</v>
      </c>
      <c r="N30" s="50">
        <f t="shared" si="7"/>
        <v>0.1</v>
      </c>
      <c r="O30" s="42">
        <f t="shared" si="6"/>
        <v>1734683</v>
      </c>
      <c r="P30" s="53">
        <f>P28*0.1</f>
        <v>0.1</v>
      </c>
    </row>
    <row r="31" spans="1:17" ht="15" customHeight="1" x14ac:dyDescent="0.35">
      <c r="E31" s="3"/>
      <c r="G31"/>
    </row>
    <row r="32" spans="1:17" ht="15" customHeight="1" x14ac:dyDescent="0.35">
      <c r="E32" s="3"/>
      <c r="G32"/>
      <c r="I32" s="55"/>
    </row>
    <row r="33" spans="7:7" ht="15" customHeight="1" x14ac:dyDescent="0.35">
      <c r="G33"/>
    </row>
    <row r="34" spans="7:7" ht="15" customHeight="1" x14ac:dyDescent="0.35">
      <c r="G34"/>
    </row>
    <row r="35" spans="7:7" ht="15" customHeight="1" x14ac:dyDescent="0.35">
      <c r="G35"/>
    </row>
    <row r="36" spans="7:7" ht="15" customHeight="1" x14ac:dyDescent="0.35">
      <c r="G36"/>
    </row>
    <row r="37" spans="7:7" ht="15" customHeight="1" x14ac:dyDescent="0.35">
      <c r="G37"/>
    </row>
    <row r="38" spans="7:7" ht="15" customHeight="1" x14ac:dyDescent="0.35">
      <c r="G38"/>
    </row>
    <row r="39" spans="7:7" ht="15" customHeight="1" x14ac:dyDescent="0.35">
      <c r="G39"/>
    </row>
  </sheetData>
  <mergeCells count="14">
    <mergeCell ref="C1:I2"/>
    <mergeCell ref="H3:I3"/>
    <mergeCell ref="G4:I4"/>
    <mergeCell ref="G5:H5"/>
    <mergeCell ref="O26:P26"/>
    <mergeCell ref="C26:D26"/>
    <mergeCell ref="K26:L26"/>
    <mergeCell ref="I11:I12"/>
    <mergeCell ref="G26:H26"/>
    <mergeCell ref="I26:J26"/>
    <mergeCell ref="M26:N26"/>
    <mergeCell ref="C11:H11"/>
    <mergeCell ref="C20:I20"/>
    <mergeCell ref="C21:I21"/>
  </mergeCells>
  <pageMargins left="0.7" right="0.7" top="0.75" bottom="0.75" header="0.3" footer="0.3"/>
  <pageSetup paperSize="9" fitToWidth="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F7C8E7-CE41-4CA7-80EE-E46768066D98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8ACCEEE999F7848977B87A9F7B69648" ma:contentTypeVersion="10" ma:contentTypeDescription="Loo uus dokument" ma:contentTypeScope="" ma:versionID="f02672792ebe2cdb476847ce8f426007">
  <xsd:schema xmlns:xsd="http://www.w3.org/2001/XMLSchema" xmlns:xs="http://www.w3.org/2001/XMLSchema" xmlns:p="http://schemas.microsoft.com/office/2006/metadata/properties" xmlns:ns2="1ade1d93-9233-43d5-9b98-da0cbf1d2e2d" xmlns:ns3="08adef74-251f-42fc-9024-6df5c4e3f36b" targetNamespace="http://schemas.microsoft.com/office/2006/metadata/properties" ma:root="true" ma:fieldsID="5478142df6101b9c5f7ed8c62361669f" ns2:_="" ns3:_="">
    <xsd:import namespace="1ade1d93-9233-43d5-9b98-da0cbf1d2e2d"/>
    <xsd:import namespace="08adef74-251f-42fc-9024-6df5c4e3f36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de1d93-9233-43d5-9b98-da0cbf1d2e2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Pildisildid" ma:readOnly="false" ma:fieldId="{5cf76f15-5ced-4ddc-b409-7134ff3c332f}" ma:taxonomyMulti="true" ma:sspId="8bf6974d-894c-4b76-94e9-da4eaeb0c3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adef74-251f-42fc-9024-6df5c4e3f36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0d2d6d2-f65b-4c89-ab29-d96283ed764a}" ma:internalName="TaxCatchAll" ma:showField="CatchAllData" ma:web="08adef74-251f-42fc-9024-6df5c4e3f36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8adef74-251f-42fc-9024-6df5c4e3f36b" xsi:nil="true"/>
    <lcf76f155ced4ddcb4097134ff3c332f xmlns="1ade1d93-9233-43d5-9b98-da0cbf1d2e2d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B02FF38-5353-40AA-908A-51016FAF6EB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ade1d93-9233-43d5-9b98-da0cbf1d2e2d"/>
    <ds:schemaRef ds:uri="08adef74-251f-42fc-9024-6df5c4e3f36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BC3177A-96CA-47D8-86A8-BBB1C91FC086}">
  <ds:schemaRefs>
    <ds:schemaRef ds:uri="http://schemas.microsoft.com/office/2006/metadata/properties"/>
    <ds:schemaRef ds:uri="http://schemas.microsoft.com/office/infopath/2007/PartnerControls"/>
    <ds:schemaRef ds:uri="08adef74-251f-42fc-9024-6df5c4e3f36b"/>
    <ds:schemaRef ds:uri="1ade1d93-9233-43d5-9b98-da0cbf1d2e2d"/>
  </ds:schemaRefs>
</ds:datastoreItem>
</file>

<file path=customXml/itemProps3.xml><?xml version="1.0" encoding="utf-8"?>
<ds:datastoreItem xmlns:ds="http://schemas.openxmlformats.org/officeDocument/2006/customXml" ds:itemID="{2D249709-AB18-418B-B2A5-376B7E9199E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2</vt:i4>
      </vt:variant>
    </vt:vector>
  </HeadingPairs>
  <TitlesOfParts>
    <vt:vector size="2" baseType="lpstr">
      <vt:lpstr>Leht1</vt:lpstr>
      <vt:lpstr>Leht2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Terry Ney</dc:creator>
  <cp:keywords/>
  <dc:description/>
  <cp:lastModifiedBy>Lily Mals - SOM</cp:lastModifiedBy>
  <cp:revision/>
  <dcterms:created xsi:type="dcterms:W3CDTF">2022-12-13T11:23:38Z</dcterms:created>
  <dcterms:modified xsi:type="dcterms:W3CDTF">2026-05-29T14:29:13Z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0x01010028ACCEEE999F7848977B87A9F7B69648</vt:lpwstr>
  </property>
  <property fmtid="{D5CDD505-2E9C-101B-9397-08002B2CF9AE}" pid="3" name="_dlc_DocIdItemGuid">
    <vt:lpwstr>a30cdff3-9f1c-4b36-a933-afd7ea363987</vt:lpwstr>
  </property>
  <property fmtid="{D5CDD505-2E9C-101B-9397-08002B2CF9AE}" pid="4" name="MSIP_Label_defa4170-0d19-0005-0004-bc88714345d2_Enabled">
    <vt:lpwstr>true</vt:lpwstr>
  </property>
  <property fmtid="{D5CDD505-2E9C-101B-9397-08002B2CF9AE}" pid="5" name="MSIP_Label_defa4170-0d19-0005-0004-bc88714345d2_SetDate">
    <vt:lpwstr>2024-11-04T09:52:05Z</vt:lpwstr>
  </property>
  <property fmtid="{D5CDD505-2E9C-101B-9397-08002B2CF9AE}" pid="6" name="MSIP_Label_defa4170-0d19-0005-0004-bc88714345d2_Method">
    <vt:lpwstr>Standard</vt:lpwstr>
  </property>
  <property fmtid="{D5CDD505-2E9C-101B-9397-08002B2CF9AE}" pid="7" name="MSIP_Label_defa4170-0d19-0005-0004-bc88714345d2_Name">
    <vt:lpwstr>defa4170-0d19-0005-0004-bc88714345d2</vt:lpwstr>
  </property>
  <property fmtid="{D5CDD505-2E9C-101B-9397-08002B2CF9AE}" pid="8" name="MSIP_Label_defa4170-0d19-0005-0004-bc88714345d2_SiteId">
    <vt:lpwstr>8fe098d2-428d-4bd4-9803-7195fe96f0e2</vt:lpwstr>
  </property>
  <property fmtid="{D5CDD505-2E9C-101B-9397-08002B2CF9AE}" pid="9" name="MSIP_Label_defa4170-0d19-0005-0004-bc88714345d2_ActionId">
    <vt:lpwstr>bc60c27f-cd5d-4536-90cf-b48348a90ab5</vt:lpwstr>
  </property>
  <property fmtid="{D5CDD505-2E9C-101B-9397-08002B2CF9AE}" pid="10" name="MSIP_Label_defa4170-0d19-0005-0004-bc88714345d2_ContentBits">
    <vt:lpwstr>0</vt:lpwstr>
  </property>
  <property fmtid="{D5CDD505-2E9C-101B-9397-08002B2CF9AE}" pid="11" name="MediaServiceImageTags">
    <vt:lpwstr/>
  </property>
  <property fmtid="{D5CDD505-2E9C-101B-9397-08002B2CF9AE}" pid="12" name="Order">
    <vt:r8>642500</vt:r8>
  </property>
  <property fmtid="{D5CDD505-2E9C-101B-9397-08002B2CF9AE}" pid="13" name="xd_Signature">
    <vt:bool>false</vt:bool>
  </property>
  <property fmtid="{D5CDD505-2E9C-101B-9397-08002B2CF9AE}" pid="14" name="xd_ProgID">
    <vt:lpwstr/>
  </property>
  <property fmtid="{D5CDD505-2E9C-101B-9397-08002B2CF9AE}" pid="15" name="ComplianceAssetId">
    <vt:lpwstr/>
  </property>
  <property fmtid="{D5CDD505-2E9C-101B-9397-08002B2CF9AE}" pid="16" name="TemplateUrl">
    <vt:lpwstr/>
  </property>
  <property fmtid="{D5CDD505-2E9C-101B-9397-08002B2CF9AE}" pid="17" name="_ExtendedDescription">
    <vt:lpwstr/>
  </property>
  <property fmtid="{D5CDD505-2E9C-101B-9397-08002B2CF9AE}" pid="18" name="TriggerFlowInfo">
    <vt:lpwstr/>
  </property>
</Properties>
</file>